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F:\PH\Administration\Fees\"/>
    </mc:Choice>
  </mc:AlternateContent>
  <xr:revisionPtr revIDLastSave="0" documentId="8_{9A6BBF57-4232-4A19-B771-9A57128F3A9A}" xr6:coauthVersionLast="41" xr6:coauthVersionMax="41" xr10:uidLastSave="{00000000-0000-0000-0000-000000000000}"/>
  <bookViews>
    <workbookView xWindow="9975" yWindow="8535" windowWidth="14430" windowHeight="7740" xr2:uid="{00000000-000D-0000-FFFF-FFFF00000000}"/>
  </bookViews>
  <sheets>
    <sheet name="Calculator" sheetId="8" r:id="rId1"/>
    <sheet name="Formulas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6" l="1"/>
  <c r="C12" i="6"/>
  <c r="C30" i="6"/>
  <c r="D8" i="8" l="1"/>
  <c r="D21" i="8"/>
  <c r="D20" i="8"/>
  <c r="D17" i="8"/>
  <c r="D13" i="8"/>
  <c r="D9" i="8"/>
  <c r="C9" i="8"/>
  <c r="D16" i="8"/>
  <c r="D12" i="8"/>
  <c r="C21" i="8" l="1"/>
  <c r="C17" i="8"/>
  <c r="C13" i="8"/>
  <c r="C54" i="6" l="1"/>
  <c r="C53" i="6"/>
  <c r="C50" i="6"/>
  <c r="C49" i="6"/>
  <c r="C48" i="6"/>
  <c r="C47" i="6"/>
  <c r="C46" i="6"/>
  <c r="C45" i="6"/>
  <c r="C44" i="6"/>
  <c r="C40" i="6"/>
  <c r="C39" i="6"/>
  <c r="C38" i="6"/>
  <c r="C36" i="6"/>
  <c r="C35" i="6"/>
  <c r="C34" i="6"/>
  <c r="C33" i="6"/>
  <c r="C32" i="6"/>
  <c r="C42" i="6"/>
  <c r="C41" i="6"/>
  <c r="C8" i="8" s="1"/>
  <c r="C31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4" i="6"/>
  <c r="C13" i="6"/>
  <c r="C11" i="6"/>
  <c r="C10" i="6"/>
  <c r="C9" i="6"/>
  <c r="C8" i="6"/>
  <c r="C7" i="6"/>
  <c r="C6" i="6"/>
  <c r="C5" i="6"/>
  <c r="C4" i="6"/>
  <c r="C3" i="6"/>
  <c r="C20" i="8" l="1"/>
  <c r="C16" i="8"/>
  <c r="C12" i="8"/>
</calcChain>
</file>

<file path=xl/sharedStrings.xml><?xml version="1.0" encoding="utf-8"?>
<sst xmlns="http://schemas.openxmlformats.org/spreadsheetml/2006/main" count="107" uniqueCount="91">
  <si>
    <t>Service</t>
  </si>
  <si>
    <t>Code</t>
  </si>
  <si>
    <t>Cash Pay</t>
  </si>
  <si>
    <t>Insurance Billed Fee</t>
  </si>
  <si>
    <t>Dtap</t>
  </si>
  <si>
    <t>Hep A - Adult</t>
  </si>
  <si>
    <t>Hep A - Ped</t>
  </si>
  <si>
    <t>Hep B - Adult</t>
  </si>
  <si>
    <t>Hep B - Ped</t>
  </si>
  <si>
    <t>Hib - PRP T 4 dose</t>
  </si>
  <si>
    <t>HPV - 9 valent Gardisil</t>
  </si>
  <si>
    <t>Immune globulin</t>
  </si>
  <si>
    <t>IPV - polio</t>
  </si>
  <si>
    <t>Kinrix</t>
  </si>
  <si>
    <t>Meningococcal ACWY</t>
  </si>
  <si>
    <t>MMR</t>
  </si>
  <si>
    <t>MMRV</t>
  </si>
  <si>
    <t>Pediarix</t>
  </si>
  <si>
    <t>Pentacel</t>
  </si>
  <si>
    <t>Pneumococcal</t>
  </si>
  <si>
    <t>Prevnar 13</t>
  </si>
  <si>
    <t>Rabies</t>
  </si>
  <si>
    <t>Rotarix 2 dose</t>
  </si>
  <si>
    <t>Rotateq</t>
  </si>
  <si>
    <t>Shingles</t>
  </si>
  <si>
    <t xml:space="preserve">TD </t>
  </si>
  <si>
    <t>Tdap</t>
  </si>
  <si>
    <t>Twinrix</t>
  </si>
  <si>
    <t>Varicella</t>
  </si>
  <si>
    <t>Vaccine admin, initial</t>
  </si>
  <si>
    <t>90460/90471/90473</t>
  </si>
  <si>
    <t>Vaccine admin,  additional</t>
  </si>
  <si>
    <t>90461/90472/90474</t>
  </si>
  <si>
    <t>Flu 6-35 month</t>
  </si>
  <si>
    <t>Flu Pre free 3 Yr+</t>
  </si>
  <si>
    <t>Flu w/ pres</t>
  </si>
  <si>
    <t xml:space="preserve">FluMist </t>
  </si>
  <si>
    <t>90660/90672</t>
  </si>
  <si>
    <t>Flu 6-35 month quadrivalent</t>
  </si>
  <si>
    <t>Flu 3+yr quadrivalent pres free</t>
  </si>
  <si>
    <t xml:space="preserve">Flu 3+yr quadrivalent w/pres </t>
  </si>
  <si>
    <t>Blood glucose</t>
  </si>
  <si>
    <t>Cholestech</t>
  </si>
  <si>
    <t>80061QW</t>
  </si>
  <si>
    <t>Cholesterol</t>
  </si>
  <si>
    <t>Condoms</t>
  </si>
  <si>
    <t>Fingerstick</t>
  </si>
  <si>
    <t>HbA1C</t>
  </si>
  <si>
    <t>Hemoglobin</t>
  </si>
  <si>
    <t>HIV</t>
  </si>
  <si>
    <t>Naloxone</t>
  </si>
  <si>
    <t>At DGHD cost</t>
  </si>
  <si>
    <t>Pregnancy Test</t>
  </si>
  <si>
    <t>TB test</t>
  </si>
  <si>
    <t>TOOTH Varnish</t>
  </si>
  <si>
    <t>D1208</t>
  </si>
  <si>
    <t>Fees for blood glucose and fingerstick, will be waived for cash pay clients attending agency clinics</t>
  </si>
  <si>
    <t xml:space="preserve">Nursing assess fee and administration fees for flu shots and TB tests  will be discounted 100% for cash pay.  </t>
  </si>
  <si>
    <t>Notes:</t>
  </si>
  <si>
    <t>Meningococcal B</t>
  </si>
  <si>
    <t xml:space="preserve">Vaccine administration, pregnancy tests,  flu, and tooth varnish fees are eligible for sliding fee scale.   </t>
  </si>
  <si>
    <t xml:space="preserve">Fee for vaccine cost is not subject to sliding fee scale.  </t>
  </si>
  <si>
    <t xml:space="preserve">HIV test and naloxone fee waived if kits provided to HD at no cost.  </t>
  </si>
  <si>
    <t>Contacts of TB cases will not be charged for testing.</t>
  </si>
  <si>
    <t>No VFC eligible child will be turned away for inability to pay.</t>
  </si>
  <si>
    <t>Cash pay clients will receive a discount of 23% off the insurance billed rate rounded to the nearest dollar.</t>
  </si>
  <si>
    <t>FluBlock Egg Free</t>
  </si>
  <si>
    <t>High Dose flu</t>
  </si>
  <si>
    <t>Approved by the Board of Health December 4, 2018.  Effective December 5, 2018</t>
  </si>
  <si>
    <t xml:space="preserve">Vaccine </t>
  </si>
  <si>
    <t>Screening</t>
  </si>
  <si>
    <t>1st Service</t>
  </si>
  <si>
    <t>Vaccine</t>
  </si>
  <si>
    <t>*Worksite Flu Clinics Vary in Cost</t>
  </si>
  <si>
    <t>Insurance?</t>
  </si>
  <si>
    <t>Yes</t>
  </si>
  <si>
    <t>No</t>
  </si>
  <si>
    <t xml:space="preserve"> </t>
  </si>
  <si>
    <t>Vaccine or Screening?</t>
  </si>
  <si>
    <t>Clinic Cost Estimator</t>
  </si>
  <si>
    <t>2nd Service (Same Client &amp; Time)</t>
  </si>
  <si>
    <t>3rd Service (Same Client &amp; Time)</t>
  </si>
  <si>
    <t>4th Service (Same Client &amp; Time)</t>
  </si>
  <si>
    <t>None</t>
  </si>
  <si>
    <t>Cost is a quick estimation.  Cost could change based on lack of insurance, household income, and other factors.  For exact pricing please call 740-203-2040.</t>
  </si>
  <si>
    <t>Fees may be less than shown based on availability of free vaccine.</t>
  </si>
  <si>
    <t>The Health Commissioner OR Director of Personal Health can waive any clinic fee.</t>
  </si>
  <si>
    <t>How many services will be provided today?</t>
  </si>
  <si>
    <t xml:space="preserve">Instructions: Complete boxes highlighted in light blue.  For additional services on the same day, complete "2nd Service…" etc.  Add costs shown to produce an estimated clinic cost for the day.  </t>
  </si>
  <si>
    <t>Japanese encephalitis</t>
  </si>
  <si>
    <t>Typhoid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</si>
</sst>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Border="1"/>
    <xf numFmtId="0" fontId="2" fillId="3" borderId="0" xfId="2" applyFont="1" applyFill="1" applyBorder="1"/>
    <xf numFmtId="44" fontId="2" fillId="3" borderId="0" xfId="1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 wrapText="1"/>
    </xf>
    <xf numFmtId="0" fontId="5" fillId="3" borderId="0" xfId="0" applyFont="1" applyFill="1" applyBorder="1"/>
    <xf numFmtId="44" fontId="5" fillId="3" borderId="0" xfId="1" applyFont="1" applyFill="1" applyBorder="1" applyAlignment="1">
      <alignment wrapText="1"/>
    </xf>
    <xf numFmtId="44" fontId="5" fillId="3" borderId="0" xfId="1" applyFont="1" applyFill="1" applyBorder="1"/>
    <xf numFmtId="0" fontId="5" fillId="3" borderId="0" xfId="0" applyFont="1" applyFill="1" applyBorder="1" applyAlignment="1">
      <alignment horizontal="right"/>
    </xf>
    <xf numFmtId="44" fontId="5" fillId="3" borderId="0" xfId="1" applyFont="1" applyFill="1" applyBorder="1" applyAlignment="1">
      <alignment horizontal="center" wrapText="1"/>
    </xf>
    <xf numFmtId="0" fontId="7" fillId="5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left" vertical="top" wrapText="1"/>
    </xf>
    <xf numFmtId="0" fontId="7" fillId="0" borderId="2" xfId="0" applyFont="1" applyBorder="1" applyProtection="1"/>
    <xf numFmtId="44" fontId="7" fillId="0" borderId="2" xfId="0" applyNumberFormat="1" applyFont="1" applyBorder="1" applyProtection="1"/>
    <xf numFmtId="44" fontId="7" fillId="0" borderId="2" xfId="1" applyFont="1" applyBorder="1" applyProtection="1"/>
    <xf numFmtId="0" fontId="7" fillId="2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</xf>
    <xf numFmtId="0" fontId="7" fillId="5" borderId="2" xfId="0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/>
  </cellXfs>
  <cellStyles count="3">
    <cellStyle name="Currency" xfId="1" builtinId="4"/>
    <cellStyle name="Heading 1" xfId="2" builtinId="16"/>
    <cellStyle name="Normal" xfId="0" builtinId="0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DGHD">
      <a:dk1>
        <a:srgbClr val="0D1453"/>
      </a:dk1>
      <a:lt1>
        <a:srgbClr val="3D8E0E"/>
      </a:lt1>
      <a:dk2>
        <a:srgbClr val="FFFFFF"/>
      </a:dk2>
      <a:lt2>
        <a:srgbClr val="9BA1BB"/>
      </a:lt2>
      <a:accent1>
        <a:srgbClr val="AACB96"/>
      </a:accent1>
      <a:accent2>
        <a:srgbClr val="0D1453"/>
      </a:accent2>
      <a:accent3>
        <a:srgbClr val="3D8E0E"/>
      </a:accent3>
      <a:accent4>
        <a:srgbClr val="FFFFFF"/>
      </a:accent4>
      <a:accent5>
        <a:srgbClr val="9BA1BB"/>
      </a:accent5>
      <a:accent6>
        <a:srgbClr val="AACB96"/>
      </a:accent6>
      <a:hlink>
        <a:srgbClr val="0D1453"/>
      </a:hlink>
      <a:folHlink>
        <a:srgbClr val="3D8E0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08A7-4965-435B-A106-9CC9F66993C4}">
  <dimension ref="A1:E34"/>
  <sheetViews>
    <sheetView tabSelected="1" workbookViewId="0">
      <selection activeCell="B4" sqref="B4:D4"/>
    </sheetView>
  </sheetViews>
  <sheetFormatPr defaultRowHeight="15" x14ac:dyDescent="0.25"/>
  <cols>
    <col min="1" max="1" width="31.85546875" customWidth="1"/>
    <col min="2" max="2" width="26.42578125" bestFit="1" customWidth="1"/>
    <col min="3" max="3" width="19" customWidth="1"/>
    <col min="4" max="4" width="16.5703125" customWidth="1"/>
  </cols>
  <sheetData>
    <row r="1" spans="1:5" ht="21" x14ac:dyDescent="0.35">
      <c r="A1" s="18" t="s">
        <v>79</v>
      </c>
      <c r="B1" s="18"/>
      <c r="C1" s="18"/>
      <c r="D1" s="18"/>
    </row>
    <row r="2" spans="1:5" ht="32.25" customHeight="1" x14ac:dyDescent="0.25">
      <c r="A2" s="19" t="s">
        <v>84</v>
      </c>
      <c r="B2" s="19"/>
      <c r="C2" s="19"/>
      <c r="D2" s="19"/>
    </row>
    <row r="3" spans="1:5" ht="30.75" customHeight="1" x14ac:dyDescent="0.25">
      <c r="A3" s="20" t="s">
        <v>88</v>
      </c>
      <c r="B3" s="20"/>
      <c r="C3" s="20"/>
      <c r="D3" s="20"/>
    </row>
    <row r="4" spans="1:5" ht="33" customHeight="1" x14ac:dyDescent="0.25">
      <c r="A4" s="11" t="s">
        <v>87</v>
      </c>
      <c r="B4" s="21">
        <v>1</v>
      </c>
      <c r="C4" s="21"/>
      <c r="D4" s="21"/>
    </row>
    <row r="5" spans="1:5" ht="15.75" x14ac:dyDescent="0.25">
      <c r="A5" s="15" t="s">
        <v>71</v>
      </c>
      <c r="B5" s="15"/>
      <c r="C5" s="15"/>
      <c r="D5" s="15"/>
    </row>
    <row r="6" spans="1:5" ht="16.5" customHeight="1" x14ac:dyDescent="0.25">
      <c r="A6" s="12" t="s">
        <v>74</v>
      </c>
      <c r="B6" s="10" t="s">
        <v>75</v>
      </c>
      <c r="C6" s="22" t="s">
        <v>85</v>
      </c>
      <c r="D6" s="17"/>
    </row>
    <row r="7" spans="1:5" ht="18" customHeight="1" x14ac:dyDescent="0.25">
      <c r="A7" s="12" t="s">
        <v>78</v>
      </c>
      <c r="B7" s="10" t="s">
        <v>72</v>
      </c>
      <c r="C7" s="22"/>
      <c r="D7" s="17"/>
    </row>
    <row r="8" spans="1:5" ht="15.75" x14ac:dyDescent="0.25">
      <c r="A8" s="12" t="s">
        <v>69</v>
      </c>
      <c r="B8" s="10"/>
      <c r="C8" s="13">
        <f>(SUMIF(Formulas!A:A,Calculator!B8,Formulas!C:C))+Formulas!C41</f>
        <v>19</v>
      </c>
      <c r="D8" s="13">
        <f>(SUMIF(Formulas!A:A,Calculator!B8,Formulas!D:D))+Formulas!D41</f>
        <v>24.5</v>
      </c>
      <c r="E8" t="s">
        <v>77</v>
      </c>
    </row>
    <row r="9" spans="1:5" ht="15.75" x14ac:dyDescent="0.25">
      <c r="A9" s="12" t="s">
        <v>70</v>
      </c>
      <c r="B9" s="10"/>
      <c r="C9" s="14">
        <f>SUMIF(Formulas!A:A,Calculator!B9,Formulas!C:C)</f>
        <v>0</v>
      </c>
      <c r="D9" s="14">
        <f>SUMIF(Formulas!A:A,Calculator!B9,Formulas!D:D)</f>
        <v>0</v>
      </c>
    </row>
    <row r="10" spans="1:5" ht="15.75" x14ac:dyDescent="0.25">
      <c r="A10" s="15" t="s">
        <v>80</v>
      </c>
      <c r="B10" s="15"/>
      <c r="C10" s="15"/>
      <c r="D10" s="15"/>
    </row>
    <row r="11" spans="1:5" ht="15.75" x14ac:dyDescent="0.25">
      <c r="A11" s="12" t="s">
        <v>78</v>
      </c>
      <c r="B11" s="16" t="s">
        <v>83</v>
      </c>
      <c r="C11" s="16"/>
      <c r="D11" s="16"/>
    </row>
    <row r="12" spans="1:5" ht="15.75" x14ac:dyDescent="0.25">
      <c r="A12" s="12" t="s">
        <v>69</v>
      </c>
      <c r="B12" s="10"/>
      <c r="C12" s="13">
        <f>(SUMIF(Formulas!A:A,Calculator!B12,Formulas!C:C))+Formulas!C42</f>
        <v>10</v>
      </c>
      <c r="D12" s="13">
        <f>(SUMIF(Formulas!A:A,Calculator!B12,Formulas!D:D))+Formulas!D42</f>
        <v>13</v>
      </c>
    </row>
    <row r="13" spans="1:5" ht="15.75" x14ac:dyDescent="0.25">
      <c r="A13" s="12" t="s">
        <v>70</v>
      </c>
      <c r="B13" s="10"/>
      <c r="C13" s="14">
        <f>SUMIF(Formulas!A:A,Calculator!B13,Formulas!C:C)</f>
        <v>0</v>
      </c>
      <c r="D13" s="14">
        <f>SUMIF(Formulas!A:A,Calculator!B13,Formulas!D:D)</f>
        <v>0</v>
      </c>
    </row>
    <row r="14" spans="1:5" ht="15.75" x14ac:dyDescent="0.25">
      <c r="A14" s="15" t="s">
        <v>81</v>
      </c>
      <c r="B14" s="15"/>
      <c r="C14" s="15"/>
      <c r="D14" s="15"/>
    </row>
    <row r="15" spans="1:5" ht="15.75" x14ac:dyDescent="0.25">
      <c r="A15" s="12" t="s">
        <v>78</v>
      </c>
      <c r="B15" s="16" t="s">
        <v>83</v>
      </c>
      <c r="C15" s="16"/>
      <c r="D15" s="16"/>
    </row>
    <row r="16" spans="1:5" ht="15.75" x14ac:dyDescent="0.25">
      <c r="A16" s="12" t="s">
        <v>69</v>
      </c>
      <c r="B16" s="10"/>
      <c r="C16" s="13">
        <f>(SUMIF(Formulas!A:A,Calculator!B16,Formulas!C:C))+Formulas!C42</f>
        <v>10</v>
      </c>
      <c r="D16" s="13">
        <f>(SUMIF(Formulas!A:A,Calculator!B16,Formulas!D:D))+Formulas!D42</f>
        <v>13</v>
      </c>
    </row>
    <row r="17" spans="1:4" ht="15.75" x14ac:dyDescent="0.25">
      <c r="A17" s="12" t="s">
        <v>70</v>
      </c>
      <c r="B17" s="10"/>
      <c r="C17" s="14">
        <f>SUMIF(Formulas!A:A,Calculator!B17,Formulas!C:C)</f>
        <v>0</v>
      </c>
      <c r="D17" s="14">
        <f>SUMIF(Formulas!A:A,Calculator!B17,Formulas!D:D)</f>
        <v>0</v>
      </c>
    </row>
    <row r="18" spans="1:4" ht="15.75" x14ac:dyDescent="0.25">
      <c r="A18" s="15" t="s">
        <v>82</v>
      </c>
      <c r="B18" s="15"/>
      <c r="C18" s="15"/>
      <c r="D18" s="15"/>
    </row>
    <row r="19" spans="1:4" ht="15.75" x14ac:dyDescent="0.25">
      <c r="A19" s="12" t="s">
        <v>78</v>
      </c>
      <c r="B19" s="23" t="s">
        <v>83</v>
      </c>
      <c r="C19" s="23"/>
      <c r="D19" s="23"/>
    </row>
    <row r="20" spans="1:4" ht="15.75" x14ac:dyDescent="0.25">
      <c r="A20" s="12" t="s">
        <v>69</v>
      </c>
      <c r="B20" s="10"/>
      <c r="C20" s="13">
        <f>(SUMIF(Formulas!A:A,Calculator!B20,Formulas!C:C))+Formulas!C42</f>
        <v>10</v>
      </c>
      <c r="D20" s="13">
        <f>(SUMIF(Formulas!A:A,Calculator!B20,Formulas!D:D))+Formulas!D42</f>
        <v>13</v>
      </c>
    </row>
    <row r="21" spans="1:4" ht="15.75" x14ac:dyDescent="0.25">
      <c r="A21" s="12" t="s">
        <v>70</v>
      </c>
      <c r="B21" s="10"/>
      <c r="C21" s="14">
        <f>SUMIF(Formulas!A:A,Calculator!B21,Formulas!C:C)</f>
        <v>0</v>
      </c>
      <c r="D21" s="14">
        <f>SUMIF(Formulas!A:A,Calculator!B21,Formulas!D:D)</f>
        <v>0</v>
      </c>
    </row>
    <row r="22" spans="1:4" x14ac:dyDescent="0.25">
      <c r="A22" s="24" t="s">
        <v>58</v>
      </c>
      <c r="B22" s="25"/>
      <c r="C22" s="25"/>
      <c r="D22" s="26"/>
    </row>
    <row r="23" spans="1:4" x14ac:dyDescent="0.25">
      <c r="A23" s="27" t="s">
        <v>65</v>
      </c>
      <c r="B23" s="28"/>
      <c r="C23" s="28"/>
      <c r="D23" s="29"/>
    </row>
    <row r="24" spans="1:4" x14ac:dyDescent="0.25">
      <c r="A24" s="27" t="s">
        <v>60</v>
      </c>
      <c r="B24" s="28"/>
      <c r="C24" s="28"/>
      <c r="D24" s="29"/>
    </row>
    <row r="25" spans="1:4" x14ac:dyDescent="0.25">
      <c r="A25" s="27" t="s">
        <v>61</v>
      </c>
      <c r="B25" s="28"/>
      <c r="C25" s="28"/>
      <c r="D25" s="29"/>
    </row>
    <row r="26" spans="1:4" x14ac:dyDescent="0.25">
      <c r="A26" s="27" t="s">
        <v>57</v>
      </c>
      <c r="B26" s="28"/>
      <c r="C26" s="28"/>
      <c r="D26" s="29"/>
    </row>
    <row r="27" spans="1:4" x14ac:dyDescent="0.25">
      <c r="A27" s="27" t="s">
        <v>56</v>
      </c>
      <c r="B27" s="28"/>
      <c r="C27" s="28"/>
      <c r="D27" s="29"/>
    </row>
    <row r="28" spans="1:4" x14ac:dyDescent="0.25">
      <c r="A28" s="27" t="s">
        <v>62</v>
      </c>
      <c r="B28" s="28"/>
      <c r="C28" s="28"/>
      <c r="D28" s="29"/>
    </row>
    <row r="29" spans="1:4" x14ac:dyDescent="0.25">
      <c r="A29" s="27" t="s">
        <v>63</v>
      </c>
      <c r="B29" s="28"/>
      <c r="C29" s="28"/>
      <c r="D29" s="29"/>
    </row>
    <row r="30" spans="1:4" x14ac:dyDescent="0.25">
      <c r="A30" s="27" t="s">
        <v>64</v>
      </c>
      <c r="B30" s="28"/>
      <c r="C30" s="28"/>
      <c r="D30" s="29"/>
    </row>
    <row r="31" spans="1:4" x14ac:dyDescent="0.25">
      <c r="A31" s="27" t="s">
        <v>86</v>
      </c>
      <c r="B31" s="28"/>
      <c r="C31" s="28"/>
      <c r="D31" s="29"/>
    </row>
    <row r="32" spans="1:4" x14ac:dyDescent="0.25">
      <c r="A32" s="27" t="s">
        <v>68</v>
      </c>
      <c r="B32" s="28"/>
      <c r="C32" s="28"/>
      <c r="D32" s="29"/>
    </row>
    <row r="33" spans="1:4" ht="15.75" thickBot="1" x14ac:dyDescent="0.3">
      <c r="A33" s="30" t="s">
        <v>73</v>
      </c>
      <c r="B33" s="31"/>
      <c r="C33" s="31"/>
      <c r="D33" s="32"/>
    </row>
    <row r="34" spans="1:4" x14ac:dyDescent="0.25">
      <c r="A34" s="1"/>
      <c r="B34" s="1"/>
      <c r="C34" s="1"/>
      <c r="D34" s="1"/>
    </row>
  </sheetData>
  <sheetProtection algorithmName="SHA-512" hashValue="UB+MSQw+f7wlz9d6DkxUCE1RpAo4aazqRbQOhYmOIlLkjTTTi2i8hjWgJlXUurkWrYKyepqi2oyCMBZwPJLkeg==" saltValue="hm7EFaqRCpt3pTv/zLOvdA==" spinCount="100000" sheet="1" selectLockedCells="1"/>
  <dataConsolidate/>
  <mergeCells count="25">
    <mergeCell ref="A31:D31"/>
    <mergeCell ref="A32:D32"/>
    <mergeCell ref="A33:D33"/>
    <mergeCell ref="A26:D26"/>
    <mergeCell ref="A27:D27"/>
    <mergeCell ref="A28:D28"/>
    <mergeCell ref="A29:D29"/>
    <mergeCell ref="A30:D30"/>
    <mergeCell ref="B19:D19"/>
    <mergeCell ref="A22:D22"/>
    <mergeCell ref="A23:D23"/>
    <mergeCell ref="A24:D24"/>
    <mergeCell ref="A25:D25"/>
    <mergeCell ref="D6:D7"/>
    <mergeCell ref="A1:D1"/>
    <mergeCell ref="A2:D2"/>
    <mergeCell ref="A3:D3"/>
    <mergeCell ref="B4:D4"/>
    <mergeCell ref="A5:D5"/>
    <mergeCell ref="C6:C7"/>
    <mergeCell ref="A10:D10"/>
    <mergeCell ref="B11:D11"/>
    <mergeCell ref="A14:D14"/>
    <mergeCell ref="B15:D15"/>
    <mergeCell ref="A18:D18"/>
  </mergeCells>
  <conditionalFormatting sqref="C6:C9 C12:C13 C16:C17 C20:C21">
    <cfRule type="expression" dxfId="15" priority="17">
      <formula>$B$6="yes"</formula>
    </cfRule>
  </conditionalFormatting>
  <conditionalFormatting sqref="D8:D9 D12:D13 D16:D17 D20:D21">
    <cfRule type="expression" dxfId="14" priority="16">
      <formula>$B$6="no"</formula>
    </cfRule>
  </conditionalFormatting>
  <conditionalFormatting sqref="A8:D8">
    <cfRule type="expression" dxfId="13" priority="14">
      <formula>$B$7="screening"</formula>
    </cfRule>
    <cfRule type="expression" priority="15">
      <formula>$B$7="screening"</formula>
    </cfRule>
  </conditionalFormatting>
  <conditionalFormatting sqref="A12:D12">
    <cfRule type="expression" dxfId="12" priority="13">
      <formula>$B$11="screening"</formula>
    </cfRule>
  </conditionalFormatting>
  <conditionalFormatting sqref="A16:D16">
    <cfRule type="expression" dxfId="11" priority="12">
      <formula>$B$15="screening"</formula>
    </cfRule>
  </conditionalFormatting>
  <conditionalFormatting sqref="A20:D20">
    <cfRule type="expression" dxfId="10" priority="11">
      <formula>$B$19="screening"</formula>
    </cfRule>
  </conditionalFormatting>
  <conditionalFormatting sqref="A9:D9">
    <cfRule type="expression" dxfId="9" priority="10">
      <formula>$B$7="vaccine"</formula>
    </cfRule>
  </conditionalFormatting>
  <conditionalFormatting sqref="A13:D13">
    <cfRule type="expression" dxfId="8" priority="9">
      <formula>$B$11="vaccine"</formula>
    </cfRule>
  </conditionalFormatting>
  <conditionalFormatting sqref="A17:D17">
    <cfRule type="expression" dxfId="7" priority="8">
      <formula>$B$15="vaccine"</formula>
    </cfRule>
  </conditionalFormatting>
  <conditionalFormatting sqref="A21:D21">
    <cfRule type="expression" dxfId="6" priority="7">
      <formula>$B$19="vaccine"</formula>
    </cfRule>
  </conditionalFormatting>
  <conditionalFormatting sqref="A10:D21">
    <cfRule type="expression" dxfId="5" priority="6">
      <formula>$B$4=1</formula>
    </cfRule>
  </conditionalFormatting>
  <conditionalFormatting sqref="A14:D21">
    <cfRule type="expression" dxfId="4" priority="5">
      <formula>$B$4=2</formula>
    </cfRule>
  </conditionalFormatting>
  <conditionalFormatting sqref="A18:D21">
    <cfRule type="expression" dxfId="3" priority="4">
      <formula>$B$4=3</formula>
    </cfRule>
  </conditionalFormatting>
  <conditionalFormatting sqref="A12:D13">
    <cfRule type="expression" dxfId="2" priority="3">
      <formula>$B$11="none"</formula>
    </cfRule>
  </conditionalFormatting>
  <conditionalFormatting sqref="A16:D17">
    <cfRule type="expression" dxfId="1" priority="2">
      <formula>$B$15="none"</formula>
    </cfRule>
  </conditionalFormatting>
  <conditionalFormatting sqref="A20:D21">
    <cfRule type="expression" dxfId="0" priority="1">
      <formula>$B$19="none"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8672F9E-9448-4BA7-AD14-A888EEE519EE}">
          <x14:formula1>
            <xm:f>Formulas!$A$43:$A$55</xm:f>
          </x14:formula1>
          <xm:sqref>B9 B13 B17 B21</xm:sqref>
        </x14:dataValidation>
        <x14:dataValidation type="list" allowBlank="1" showInputMessage="1" showErrorMessage="1" xr:uid="{7E07E96B-367D-4A1D-8B2A-AD7CB8AF8433}">
          <x14:formula1>
            <xm:f>Formulas!$G$4:$G$5</xm:f>
          </x14:formula1>
          <xm:sqref>B6</xm:sqref>
        </x14:dataValidation>
        <x14:dataValidation type="list" allowBlank="1" showInputMessage="1" showErrorMessage="1" xr:uid="{98B2D75D-6D0D-4A5C-8D04-D9CC61940D5B}">
          <x14:formula1>
            <xm:f>Formulas!$G$7:$G$8</xm:f>
          </x14:formula1>
          <xm:sqref>B7</xm:sqref>
        </x14:dataValidation>
        <x14:dataValidation type="list" allowBlank="1" showInputMessage="1" showErrorMessage="1" xr:uid="{F2C08A08-BAF4-4E6D-B459-9A278F424377}">
          <x14:formula1>
            <xm:f>Formulas!$G$12:$G$15</xm:f>
          </x14:formula1>
          <xm:sqref>B4</xm:sqref>
        </x14:dataValidation>
        <x14:dataValidation type="list" allowBlank="1" showInputMessage="1" showErrorMessage="1" xr:uid="{57AFB218-A370-4295-A032-CD7104D4D199}">
          <x14:formula1>
            <xm:f>Formulas!$G$6:$G$8</xm:f>
          </x14:formula1>
          <xm:sqref>B11:D11 B15:D15 B19:D19</xm:sqref>
        </x14:dataValidation>
        <x14:dataValidation type="list" allowBlank="1" showInputMessage="1" showErrorMessage="1" xr:uid="{73645F7B-1844-48B3-AAE3-3C3B4AB5A760}">
          <x14:formula1>
            <xm:f>Formulas!$A$2:$A$40</xm:f>
          </x14:formula1>
          <xm:sqref>B8 B12 B16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ADF2-3412-42FA-9F22-DE583940C4A6}">
  <sheetPr>
    <pageSetUpPr fitToPage="1"/>
  </sheetPr>
  <dimension ref="A1:H56"/>
  <sheetViews>
    <sheetView topLeftCell="A34" workbookViewId="0">
      <selection activeCell="A63" sqref="A63"/>
    </sheetView>
  </sheetViews>
  <sheetFormatPr defaultRowHeight="15" x14ac:dyDescent="0.25"/>
  <cols>
    <col min="1" max="1" width="39.28515625" bestFit="1" customWidth="1"/>
    <col min="2" max="2" width="18" bestFit="1" customWidth="1"/>
    <col min="3" max="3" width="14.7109375" customWidth="1"/>
    <col min="4" max="4" width="13" customWidth="1"/>
  </cols>
  <sheetData>
    <row r="1" spans="1:8" ht="39.75" customHeight="1" x14ac:dyDescent="0.3">
      <c r="A1" s="2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</row>
    <row r="2" spans="1:8" ht="39.75" customHeight="1" x14ac:dyDescent="0.3">
      <c r="A2" s="2"/>
      <c r="B2" s="2"/>
      <c r="C2" s="3"/>
      <c r="D2" s="4"/>
      <c r="E2" s="5"/>
      <c r="F2" s="5"/>
      <c r="G2" s="5"/>
      <c r="H2" s="5"/>
    </row>
    <row r="3" spans="1:8" x14ac:dyDescent="0.25">
      <c r="A3" s="5" t="s">
        <v>4</v>
      </c>
      <c r="B3" s="5">
        <v>90700</v>
      </c>
      <c r="C3" s="6">
        <f>ROUND((D3*0.77),0)</f>
        <v>25</v>
      </c>
      <c r="D3" s="7">
        <v>31.82</v>
      </c>
      <c r="E3" s="5"/>
      <c r="F3" s="5"/>
      <c r="G3" s="5"/>
      <c r="H3" s="5"/>
    </row>
    <row r="4" spans="1:8" x14ac:dyDescent="0.25">
      <c r="A4" s="5" t="s">
        <v>5</v>
      </c>
      <c r="B4" s="5">
        <v>90632</v>
      </c>
      <c r="C4" s="6">
        <f t="shared" ref="C4:C31" si="0">ROUND((D4*0.77),0)</f>
        <v>61</v>
      </c>
      <c r="D4" s="7">
        <v>79.22</v>
      </c>
      <c r="E4" s="5"/>
      <c r="F4" s="5"/>
      <c r="G4" s="5" t="s">
        <v>75</v>
      </c>
      <c r="H4" s="5"/>
    </row>
    <row r="5" spans="1:8" x14ac:dyDescent="0.25">
      <c r="A5" s="5" t="s">
        <v>6</v>
      </c>
      <c r="B5" s="5">
        <v>90633</v>
      </c>
      <c r="C5" s="6">
        <f t="shared" si="0"/>
        <v>31</v>
      </c>
      <c r="D5" s="7">
        <v>40</v>
      </c>
      <c r="E5" s="5"/>
      <c r="F5" s="5"/>
      <c r="G5" s="5" t="s">
        <v>76</v>
      </c>
      <c r="H5" s="5"/>
    </row>
    <row r="6" spans="1:8" x14ac:dyDescent="0.25">
      <c r="A6" s="5" t="s">
        <v>7</v>
      </c>
      <c r="B6" s="5">
        <v>90746</v>
      </c>
      <c r="C6" s="6">
        <f t="shared" si="0"/>
        <v>54</v>
      </c>
      <c r="D6" s="7">
        <v>69.62</v>
      </c>
      <c r="E6" s="5"/>
      <c r="F6" s="5"/>
      <c r="G6" s="5" t="s">
        <v>83</v>
      </c>
      <c r="H6" s="5"/>
    </row>
    <row r="7" spans="1:8" x14ac:dyDescent="0.25">
      <c r="A7" s="5" t="s">
        <v>8</v>
      </c>
      <c r="B7" s="5">
        <v>90744</v>
      </c>
      <c r="C7" s="6">
        <f t="shared" si="0"/>
        <v>24</v>
      </c>
      <c r="D7" s="7">
        <v>31</v>
      </c>
      <c r="E7" s="5"/>
      <c r="F7" s="5"/>
      <c r="G7" s="5" t="s">
        <v>72</v>
      </c>
      <c r="H7" s="5"/>
    </row>
    <row r="8" spans="1:8" x14ac:dyDescent="0.25">
      <c r="A8" s="5" t="s">
        <v>9</v>
      </c>
      <c r="B8" s="5">
        <v>90648</v>
      </c>
      <c r="C8" s="6">
        <f t="shared" si="0"/>
        <v>23</v>
      </c>
      <c r="D8" s="7">
        <v>30</v>
      </c>
      <c r="E8" s="5"/>
      <c r="F8" s="5"/>
      <c r="G8" s="5" t="s">
        <v>70</v>
      </c>
      <c r="H8" s="5"/>
    </row>
    <row r="9" spans="1:8" x14ac:dyDescent="0.25">
      <c r="A9" s="5" t="s">
        <v>10</v>
      </c>
      <c r="B9" s="5">
        <v>90651</v>
      </c>
      <c r="C9" s="6">
        <f t="shared" si="0"/>
        <v>198</v>
      </c>
      <c r="D9" s="7">
        <v>257</v>
      </c>
      <c r="E9" s="5"/>
      <c r="F9" s="5"/>
      <c r="G9" s="5"/>
      <c r="H9" s="5"/>
    </row>
    <row r="10" spans="1:8" x14ac:dyDescent="0.25">
      <c r="A10" s="5" t="s">
        <v>11</v>
      </c>
      <c r="B10" s="5">
        <v>90281</v>
      </c>
      <c r="C10" s="6">
        <f t="shared" si="0"/>
        <v>76</v>
      </c>
      <c r="D10" s="7">
        <v>98.84</v>
      </c>
      <c r="E10" s="5"/>
      <c r="F10" s="5"/>
      <c r="G10" s="5"/>
      <c r="H10" s="5"/>
    </row>
    <row r="11" spans="1:8" x14ac:dyDescent="0.25">
      <c r="A11" s="5" t="s">
        <v>12</v>
      </c>
      <c r="B11" s="5">
        <v>90713</v>
      </c>
      <c r="C11" s="6">
        <f t="shared" si="0"/>
        <v>29</v>
      </c>
      <c r="D11" s="7">
        <v>37.49</v>
      </c>
      <c r="E11" s="5"/>
      <c r="F11" s="5"/>
      <c r="G11" s="5"/>
      <c r="H11" s="5"/>
    </row>
    <row r="12" spans="1:8" x14ac:dyDescent="0.25">
      <c r="A12" s="5" t="s">
        <v>89</v>
      </c>
      <c r="B12" s="5">
        <v>90738</v>
      </c>
      <c r="C12" s="6">
        <f>ROUND((D12*0.77),0)</f>
        <v>262</v>
      </c>
      <c r="D12" s="7">
        <v>340</v>
      </c>
      <c r="E12" s="5"/>
      <c r="F12" s="5"/>
      <c r="G12" s="5">
        <v>1</v>
      </c>
      <c r="H12" s="5"/>
    </row>
    <row r="13" spans="1:8" x14ac:dyDescent="0.25">
      <c r="A13" s="5" t="s">
        <v>13</v>
      </c>
      <c r="B13" s="5">
        <v>90696</v>
      </c>
      <c r="C13" s="6">
        <f t="shared" si="0"/>
        <v>52</v>
      </c>
      <c r="D13" s="7">
        <v>68.180000000000007</v>
      </c>
      <c r="E13" s="5"/>
      <c r="F13" s="5"/>
      <c r="G13" s="5">
        <v>2</v>
      </c>
      <c r="H13" s="5"/>
    </row>
    <row r="14" spans="1:8" x14ac:dyDescent="0.25">
      <c r="A14" s="5" t="s">
        <v>14</v>
      </c>
      <c r="B14" s="5">
        <v>90734</v>
      </c>
      <c r="C14" s="6">
        <f t="shared" si="0"/>
        <v>109</v>
      </c>
      <c r="D14" s="7">
        <v>142</v>
      </c>
      <c r="E14" s="5"/>
      <c r="F14" s="5"/>
      <c r="G14" s="5">
        <v>3</v>
      </c>
      <c r="H14" s="5"/>
    </row>
    <row r="15" spans="1:8" x14ac:dyDescent="0.25">
      <c r="A15" s="5" t="s">
        <v>59</v>
      </c>
      <c r="B15" s="5">
        <v>90620</v>
      </c>
      <c r="C15" s="6">
        <v>196</v>
      </c>
      <c r="D15" s="7">
        <v>255</v>
      </c>
      <c r="E15" s="5"/>
      <c r="F15" s="5"/>
      <c r="G15" s="5">
        <v>4</v>
      </c>
      <c r="H15" s="5"/>
    </row>
    <row r="16" spans="1:8" x14ac:dyDescent="0.25">
      <c r="A16" s="5" t="s">
        <v>59</v>
      </c>
      <c r="B16" s="5">
        <v>90621</v>
      </c>
      <c r="C16" s="6">
        <f t="shared" si="0"/>
        <v>132</v>
      </c>
      <c r="D16" s="7">
        <v>171</v>
      </c>
      <c r="E16" s="5"/>
      <c r="F16" s="5"/>
      <c r="G16" s="5"/>
      <c r="H16" s="5"/>
    </row>
    <row r="17" spans="1:8" x14ac:dyDescent="0.25">
      <c r="A17" s="5" t="s">
        <v>15</v>
      </c>
      <c r="B17" s="5">
        <v>90707</v>
      </c>
      <c r="C17" s="6">
        <f t="shared" si="0"/>
        <v>65</v>
      </c>
      <c r="D17" s="7">
        <v>83.92</v>
      </c>
      <c r="E17" s="5"/>
      <c r="F17" s="5"/>
      <c r="G17" s="5"/>
      <c r="H17" s="5"/>
    </row>
    <row r="18" spans="1:8" x14ac:dyDescent="0.25">
      <c r="A18" s="5" t="s">
        <v>16</v>
      </c>
      <c r="B18" s="5">
        <v>90710</v>
      </c>
      <c r="C18" s="6">
        <f t="shared" si="0"/>
        <v>185</v>
      </c>
      <c r="D18" s="7">
        <v>240.07</v>
      </c>
      <c r="E18" s="5"/>
      <c r="F18" s="5"/>
      <c r="G18" s="5"/>
      <c r="H18" s="5"/>
    </row>
    <row r="19" spans="1:8" x14ac:dyDescent="0.25">
      <c r="A19" s="5" t="s">
        <v>17</v>
      </c>
      <c r="B19" s="5">
        <v>90723</v>
      </c>
      <c r="C19" s="6">
        <f t="shared" si="0"/>
        <v>97</v>
      </c>
      <c r="D19" s="7">
        <v>125.46</v>
      </c>
      <c r="E19" s="5"/>
      <c r="F19" s="5"/>
      <c r="G19" s="5"/>
      <c r="H19" s="5"/>
    </row>
    <row r="20" spans="1:8" x14ac:dyDescent="0.25">
      <c r="A20" s="5" t="s">
        <v>18</v>
      </c>
      <c r="B20" s="5">
        <v>90698</v>
      </c>
      <c r="C20" s="6">
        <f t="shared" si="0"/>
        <v>88</v>
      </c>
      <c r="D20" s="7">
        <v>113.78</v>
      </c>
      <c r="E20" s="5"/>
      <c r="F20" s="5"/>
      <c r="G20" s="5"/>
      <c r="H20" s="5"/>
    </row>
    <row r="21" spans="1:8" x14ac:dyDescent="0.25">
      <c r="A21" s="5" t="s">
        <v>19</v>
      </c>
      <c r="B21" s="5">
        <v>90732</v>
      </c>
      <c r="C21" s="6">
        <f t="shared" si="0"/>
        <v>92</v>
      </c>
      <c r="D21" s="7">
        <v>119</v>
      </c>
      <c r="E21" s="5"/>
      <c r="F21" s="5"/>
      <c r="G21" s="5"/>
      <c r="H21" s="5"/>
    </row>
    <row r="22" spans="1:8" x14ac:dyDescent="0.25">
      <c r="A22" s="5" t="s">
        <v>20</v>
      </c>
      <c r="B22" s="5">
        <v>90670</v>
      </c>
      <c r="C22" s="6">
        <f t="shared" si="0"/>
        <v>193</v>
      </c>
      <c r="D22" s="7">
        <v>250</v>
      </c>
      <c r="E22" s="5"/>
      <c r="F22" s="5"/>
      <c r="G22" s="5"/>
      <c r="H22" s="5"/>
    </row>
    <row r="23" spans="1:8" x14ac:dyDescent="0.25">
      <c r="A23" s="5" t="s">
        <v>21</v>
      </c>
      <c r="B23" s="5">
        <v>90675</v>
      </c>
      <c r="C23" s="6">
        <f t="shared" si="0"/>
        <v>300</v>
      </c>
      <c r="D23" s="7">
        <v>389.1</v>
      </c>
      <c r="E23" s="5"/>
      <c r="F23" s="5"/>
      <c r="G23" s="5"/>
      <c r="H23" s="5"/>
    </row>
    <row r="24" spans="1:8" x14ac:dyDescent="0.25">
      <c r="A24" s="5" t="s">
        <v>22</v>
      </c>
      <c r="B24" s="5">
        <v>90681</v>
      </c>
      <c r="C24" s="6">
        <f t="shared" si="0"/>
        <v>145</v>
      </c>
      <c r="D24" s="7">
        <v>188</v>
      </c>
      <c r="E24" s="5"/>
      <c r="F24" s="5"/>
      <c r="G24" s="5"/>
      <c r="H24" s="5"/>
    </row>
    <row r="25" spans="1:8" x14ac:dyDescent="0.25">
      <c r="A25" s="5" t="s">
        <v>23</v>
      </c>
      <c r="B25" s="5">
        <v>90680</v>
      </c>
      <c r="C25" s="6">
        <f t="shared" si="0"/>
        <v>76</v>
      </c>
      <c r="D25" s="7">
        <v>99.17</v>
      </c>
      <c r="E25" s="5"/>
      <c r="F25" s="5"/>
      <c r="G25" s="5"/>
      <c r="H25" s="5"/>
    </row>
    <row r="26" spans="1:8" x14ac:dyDescent="0.25">
      <c r="A26" s="5" t="s">
        <v>24</v>
      </c>
      <c r="B26" s="5">
        <v>90750</v>
      </c>
      <c r="C26" s="6">
        <f t="shared" si="0"/>
        <v>140</v>
      </c>
      <c r="D26" s="7">
        <v>182</v>
      </c>
      <c r="E26" s="5"/>
      <c r="F26" s="5"/>
      <c r="G26" s="5"/>
      <c r="H26" s="5"/>
    </row>
    <row r="27" spans="1:8" x14ac:dyDescent="0.25">
      <c r="A27" s="5" t="s">
        <v>25</v>
      </c>
      <c r="B27" s="5">
        <v>90714</v>
      </c>
      <c r="C27" s="6">
        <f t="shared" si="0"/>
        <v>32</v>
      </c>
      <c r="D27" s="7">
        <v>41</v>
      </c>
      <c r="E27" s="5"/>
      <c r="F27" s="5"/>
      <c r="G27" s="5"/>
      <c r="H27" s="5"/>
    </row>
    <row r="28" spans="1:8" x14ac:dyDescent="0.25">
      <c r="A28" s="5" t="s">
        <v>26</v>
      </c>
      <c r="B28" s="5">
        <v>90715</v>
      </c>
      <c r="C28" s="6">
        <f t="shared" si="0"/>
        <v>39</v>
      </c>
      <c r="D28" s="7">
        <v>50.14</v>
      </c>
      <c r="E28" s="5"/>
      <c r="F28" s="5"/>
      <c r="G28" s="5"/>
      <c r="H28" s="5"/>
    </row>
    <row r="29" spans="1:8" x14ac:dyDescent="0.25">
      <c r="A29" s="5" t="s">
        <v>27</v>
      </c>
      <c r="B29" s="5">
        <v>90636</v>
      </c>
      <c r="C29" s="6">
        <f t="shared" si="0"/>
        <v>93</v>
      </c>
      <c r="D29" s="7">
        <v>120.13</v>
      </c>
      <c r="E29" s="5"/>
      <c r="F29" s="5"/>
      <c r="G29" s="5"/>
      <c r="H29" s="5"/>
    </row>
    <row r="30" spans="1:8" x14ac:dyDescent="0.25">
      <c r="A30" s="5" t="s">
        <v>90</v>
      </c>
      <c r="B30" s="5">
        <v>90691</v>
      </c>
      <c r="C30" s="6">
        <f>ROUND((D30*0.77),0)</f>
        <v>100</v>
      </c>
      <c r="D30" s="7">
        <v>130</v>
      </c>
      <c r="E30" s="5"/>
      <c r="F30" s="5"/>
      <c r="G30" s="5"/>
      <c r="H30" s="5"/>
    </row>
    <row r="31" spans="1:8" x14ac:dyDescent="0.25">
      <c r="A31" s="5" t="s">
        <v>28</v>
      </c>
      <c r="B31" s="5">
        <v>90716</v>
      </c>
      <c r="C31" s="6">
        <f t="shared" si="0"/>
        <v>116</v>
      </c>
      <c r="D31" s="7">
        <v>150</v>
      </c>
      <c r="E31" s="5"/>
      <c r="F31" s="5"/>
      <c r="G31" s="5"/>
      <c r="H31" s="5"/>
    </row>
    <row r="32" spans="1:8" x14ac:dyDescent="0.25">
      <c r="A32" s="5" t="s">
        <v>33</v>
      </c>
      <c r="B32" s="5">
        <v>90655</v>
      </c>
      <c r="C32" s="6">
        <f>ROUND((D32*0.77),0)</f>
        <v>22</v>
      </c>
      <c r="D32" s="7">
        <v>28.6</v>
      </c>
      <c r="E32" s="5"/>
      <c r="F32" s="5"/>
      <c r="G32" s="5"/>
      <c r="H32" s="5"/>
    </row>
    <row r="33" spans="1:8" x14ac:dyDescent="0.25">
      <c r="A33" s="5" t="s">
        <v>34</v>
      </c>
      <c r="B33" s="5">
        <v>90656</v>
      </c>
      <c r="C33" s="6">
        <f>ROUND((D33*0.77),0)</f>
        <v>22</v>
      </c>
      <c r="D33" s="7">
        <v>28.6</v>
      </c>
      <c r="E33" s="5"/>
      <c r="F33" s="5"/>
      <c r="G33" s="5"/>
      <c r="H33" s="5"/>
    </row>
    <row r="34" spans="1:8" x14ac:dyDescent="0.25">
      <c r="A34" s="5" t="s">
        <v>35</v>
      </c>
      <c r="B34" s="5">
        <v>90658</v>
      </c>
      <c r="C34" s="6">
        <f>ROUND((D34*0.77),0)</f>
        <v>22</v>
      </c>
      <c r="D34" s="7">
        <v>28.6</v>
      </c>
      <c r="E34" s="5"/>
      <c r="F34" s="5"/>
      <c r="G34" s="5"/>
      <c r="H34" s="5"/>
    </row>
    <row r="35" spans="1:8" x14ac:dyDescent="0.25">
      <c r="A35" s="5" t="s">
        <v>36</v>
      </c>
      <c r="B35" s="8" t="s">
        <v>37</v>
      </c>
      <c r="C35" s="6">
        <f>ROUND((D35*0.77),0)</f>
        <v>30</v>
      </c>
      <c r="D35" s="7">
        <v>39</v>
      </c>
      <c r="E35" s="5"/>
      <c r="F35" s="5"/>
      <c r="G35" s="5"/>
      <c r="H35" s="5"/>
    </row>
    <row r="36" spans="1:8" x14ac:dyDescent="0.25">
      <c r="A36" s="5" t="s">
        <v>67</v>
      </c>
      <c r="B36" s="8">
        <v>90662</v>
      </c>
      <c r="C36" s="6">
        <f>ROUND((D36*0.77),0)</f>
        <v>45</v>
      </c>
      <c r="D36" s="7">
        <v>59</v>
      </c>
      <c r="E36" s="5"/>
      <c r="F36" s="5"/>
      <c r="G36" s="5"/>
      <c r="H36" s="5"/>
    </row>
    <row r="37" spans="1:8" x14ac:dyDescent="0.25">
      <c r="A37" s="5" t="s">
        <v>66</v>
      </c>
      <c r="B37" s="8">
        <v>90682</v>
      </c>
      <c r="C37" s="6">
        <v>45</v>
      </c>
      <c r="D37" s="7">
        <v>59</v>
      </c>
      <c r="E37" s="5"/>
      <c r="F37" s="5"/>
      <c r="G37" s="5"/>
      <c r="H37" s="5"/>
    </row>
    <row r="38" spans="1:8" x14ac:dyDescent="0.25">
      <c r="A38" s="5" t="s">
        <v>38</v>
      </c>
      <c r="B38" s="5">
        <v>90685</v>
      </c>
      <c r="C38" s="6">
        <f>ROUND((D38*0.77),0)</f>
        <v>22</v>
      </c>
      <c r="D38" s="7">
        <v>28.6</v>
      </c>
      <c r="E38" s="5"/>
      <c r="F38" s="5"/>
      <c r="G38" s="5"/>
      <c r="H38" s="5"/>
    </row>
    <row r="39" spans="1:8" x14ac:dyDescent="0.25">
      <c r="A39" s="5" t="s">
        <v>39</v>
      </c>
      <c r="B39" s="5">
        <v>90686</v>
      </c>
      <c r="C39" s="6">
        <f>ROUND((D39*0.77),0)</f>
        <v>22</v>
      </c>
      <c r="D39" s="7">
        <v>28.6</v>
      </c>
      <c r="E39" s="5"/>
      <c r="F39" s="5"/>
      <c r="G39" s="5"/>
      <c r="H39" s="5"/>
    </row>
    <row r="40" spans="1:8" x14ac:dyDescent="0.25">
      <c r="A40" s="5" t="s">
        <v>40</v>
      </c>
      <c r="B40" s="5">
        <v>90688</v>
      </c>
      <c r="C40" s="6">
        <f>ROUND((D40*0.77),0)</f>
        <v>22</v>
      </c>
      <c r="D40" s="7">
        <v>28.6</v>
      </c>
      <c r="E40" s="5"/>
      <c r="F40" s="5"/>
      <c r="G40" s="5"/>
      <c r="H40" s="5"/>
    </row>
    <row r="41" spans="1:8" x14ac:dyDescent="0.25">
      <c r="A41" s="5" t="s">
        <v>29</v>
      </c>
      <c r="B41" s="5" t="s">
        <v>30</v>
      </c>
      <c r="C41" s="6">
        <f>ROUND((D41*0.77),0)</f>
        <v>19</v>
      </c>
      <c r="D41" s="7">
        <v>24.5</v>
      </c>
      <c r="E41" s="5"/>
      <c r="F41" s="5"/>
      <c r="G41" s="5"/>
      <c r="H41" s="5"/>
    </row>
    <row r="42" spans="1:8" x14ac:dyDescent="0.25">
      <c r="A42" s="5" t="s">
        <v>31</v>
      </c>
      <c r="B42" s="5" t="s">
        <v>32</v>
      </c>
      <c r="C42" s="6">
        <f t="shared" ref="C42" si="1">ROUND((D42*0.77),0)</f>
        <v>10</v>
      </c>
      <c r="D42" s="7">
        <v>13</v>
      </c>
      <c r="E42" s="5"/>
      <c r="F42" s="5"/>
      <c r="G42" s="5"/>
      <c r="H42" s="5"/>
    </row>
    <row r="43" spans="1:8" x14ac:dyDescent="0.25">
      <c r="A43" s="5"/>
      <c r="B43" s="5"/>
      <c r="C43" s="6"/>
      <c r="D43" s="7"/>
      <c r="E43" s="5"/>
      <c r="F43" s="5"/>
      <c r="G43" s="5"/>
      <c r="H43" s="5"/>
    </row>
    <row r="44" spans="1:8" x14ac:dyDescent="0.25">
      <c r="A44" s="5" t="s">
        <v>41</v>
      </c>
      <c r="B44" s="5">
        <v>82962</v>
      </c>
      <c r="C44" s="6">
        <f>ROUND((D44*0.77),0)</f>
        <v>3</v>
      </c>
      <c r="D44" s="7">
        <v>4</v>
      </c>
      <c r="E44" s="5"/>
      <c r="F44" s="5"/>
      <c r="G44" s="5"/>
      <c r="H44" s="5"/>
    </row>
    <row r="45" spans="1:8" x14ac:dyDescent="0.25">
      <c r="A45" s="5" t="s">
        <v>42</v>
      </c>
      <c r="B45" s="8" t="s">
        <v>43</v>
      </c>
      <c r="C45" s="6">
        <f t="shared" ref="C45:C50" si="2">ROUND((D45*0.77),0)</f>
        <v>13</v>
      </c>
      <c r="D45" s="7">
        <v>17.5</v>
      </c>
      <c r="E45" s="5"/>
      <c r="F45" s="5"/>
      <c r="G45" s="5"/>
      <c r="H45" s="5"/>
    </row>
    <row r="46" spans="1:8" x14ac:dyDescent="0.25">
      <c r="A46" s="5" t="s">
        <v>44</v>
      </c>
      <c r="B46" s="5">
        <v>82465</v>
      </c>
      <c r="C46" s="6">
        <f t="shared" si="2"/>
        <v>5</v>
      </c>
      <c r="D46" s="7">
        <v>6</v>
      </c>
      <c r="E46" s="5"/>
      <c r="F46" s="5"/>
      <c r="G46" s="5"/>
      <c r="H46" s="5"/>
    </row>
    <row r="47" spans="1:8" x14ac:dyDescent="0.25">
      <c r="A47" s="5" t="s">
        <v>45</v>
      </c>
      <c r="B47" s="5"/>
      <c r="C47" s="6">
        <f t="shared" si="2"/>
        <v>0</v>
      </c>
      <c r="D47" s="9">
        <v>0</v>
      </c>
      <c r="E47" s="5"/>
      <c r="F47" s="5"/>
      <c r="G47" s="5"/>
      <c r="H47" s="5"/>
    </row>
    <row r="48" spans="1:8" x14ac:dyDescent="0.25">
      <c r="A48" s="5" t="s">
        <v>46</v>
      </c>
      <c r="B48" s="5">
        <v>36416</v>
      </c>
      <c r="C48" s="6">
        <f t="shared" si="2"/>
        <v>5</v>
      </c>
      <c r="D48" s="9">
        <v>7</v>
      </c>
      <c r="E48" s="5"/>
      <c r="F48" s="5"/>
      <c r="G48" s="5"/>
      <c r="H48" s="5"/>
    </row>
    <row r="49" spans="1:8" x14ac:dyDescent="0.25">
      <c r="A49" s="5" t="s">
        <v>47</v>
      </c>
      <c r="B49" s="5">
        <v>83036</v>
      </c>
      <c r="C49" s="6">
        <f t="shared" si="2"/>
        <v>13</v>
      </c>
      <c r="D49" s="7">
        <v>16.88</v>
      </c>
      <c r="E49" s="5"/>
      <c r="F49" s="5"/>
      <c r="G49" s="5"/>
      <c r="H49" s="5"/>
    </row>
    <row r="50" spans="1:8" x14ac:dyDescent="0.25">
      <c r="A50" s="5" t="s">
        <v>48</v>
      </c>
      <c r="B50" s="5">
        <v>85018</v>
      </c>
      <c r="C50" s="6">
        <f t="shared" si="2"/>
        <v>3</v>
      </c>
      <c r="D50" s="7">
        <v>3.3</v>
      </c>
      <c r="E50" s="5"/>
      <c r="F50" s="5"/>
      <c r="G50" s="5"/>
      <c r="H50" s="5"/>
    </row>
    <row r="51" spans="1:8" x14ac:dyDescent="0.25">
      <c r="A51" s="5" t="s">
        <v>49</v>
      </c>
      <c r="B51" s="5">
        <v>86703</v>
      </c>
      <c r="C51" s="6">
        <v>0</v>
      </c>
      <c r="D51" s="7">
        <v>0</v>
      </c>
      <c r="E51" s="5"/>
      <c r="F51" s="5"/>
      <c r="G51" s="5"/>
      <c r="H51" s="5"/>
    </row>
    <row r="52" spans="1:8" x14ac:dyDescent="0.25">
      <c r="A52" s="5" t="s">
        <v>50</v>
      </c>
      <c r="B52" s="5"/>
      <c r="C52" s="6" t="s">
        <v>51</v>
      </c>
      <c r="D52" s="7"/>
      <c r="E52" s="5"/>
      <c r="F52" s="5"/>
      <c r="G52" s="5"/>
      <c r="H52" s="5"/>
    </row>
    <row r="53" spans="1:8" x14ac:dyDescent="0.25">
      <c r="A53" s="5" t="s">
        <v>52</v>
      </c>
      <c r="B53" s="5">
        <v>81025</v>
      </c>
      <c r="C53" s="6">
        <f>ROUND((D53*0.77),0)</f>
        <v>7</v>
      </c>
      <c r="D53" s="7">
        <v>9.23</v>
      </c>
      <c r="E53" s="5"/>
      <c r="F53" s="5"/>
      <c r="G53" s="5"/>
      <c r="H53" s="5"/>
    </row>
    <row r="54" spans="1:8" x14ac:dyDescent="0.25">
      <c r="A54" s="5" t="s">
        <v>53</v>
      </c>
      <c r="B54" s="5">
        <v>86580</v>
      </c>
      <c r="C54" s="6">
        <f t="shared" ref="C54:C57" si="3">ROUND((D54*0.77),0)</f>
        <v>9</v>
      </c>
      <c r="D54" s="7">
        <v>11.5</v>
      </c>
      <c r="E54" s="5"/>
      <c r="F54" s="5"/>
      <c r="G54" s="5"/>
      <c r="H54" s="5"/>
    </row>
    <row r="55" spans="1:8" x14ac:dyDescent="0.25">
      <c r="A55" s="5" t="s">
        <v>54</v>
      </c>
      <c r="B55" s="8" t="s">
        <v>55</v>
      </c>
      <c r="C55" s="6">
        <f t="shared" si="3"/>
        <v>19</v>
      </c>
      <c r="D55" s="7">
        <v>25</v>
      </c>
      <c r="E55" s="5"/>
      <c r="F55" s="5"/>
      <c r="G55" s="5"/>
      <c r="H55" s="5"/>
    </row>
    <row r="56" spans="1:8" x14ac:dyDescent="0.25">
      <c r="A56" s="33"/>
      <c r="B56" s="33"/>
      <c r="C56" s="33"/>
      <c r="D56" s="33"/>
      <c r="E56" s="5"/>
      <c r="F56" s="5"/>
      <c r="G56" s="5"/>
      <c r="H56" s="5"/>
    </row>
  </sheetData>
  <sheetProtection algorithmName="SHA-512" hashValue="RmbJ/VEVmbmSbMm8KiYy5Xp9yR/T5KdorwYSsfwlQTvHrW3i6W0qoEtrKBCBaopOA58SUoEJAYR1Ypx+YuJjcA==" saltValue="w9iHG7g2qsFLJ81e3dEm2w==" spinCount="100000" sheet="1" objects="1" scenarios="1" selectLockedCells="1"/>
  <pageMargins left="0.7" right="0.7" top="0.75" bottom="0.75" header="0.3" footer="0.3"/>
  <pageSetup paperSize="5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Formulas</vt:lpstr>
    </vt:vector>
  </TitlesOfParts>
  <Company>Delaware  General  Health 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Bowe</dc:creator>
  <cp:lastModifiedBy>Adam Howard</cp:lastModifiedBy>
  <cp:lastPrinted>2019-04-10T13:44:10Z</cp:lastPrinted>
  <dcterms:created xsi:type="dcterms:W3CDTF">2017-11-01T18:20:47Z</dcterms:created>
  <dcterms:modified xsi:type="dcterms:W3CDTF">2019-08-27T19:11:18Z</dcterms:modified>
</cp:coreProperties>
</file>